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0\powyżej 30 tyś\"/>
    </mc:Choice>
  </mc:AlternateContent>
  <xr:revisionPtr revIDLastSave="0" documentId="13_ncr:1_{2CA75F14-B8C8-4092-A0E4-1B232C15799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1" l="1"/>
  <c r="M33" i="1" s="1"/>
  <c r="L33" i="1" s="1"/>
  <c r="I32" i="1"/>
  <c r="M32" i="1" s="1"/>
  <c r="L32" i="1" s="1"/>
  <c r="I31" i="1"/>
  <c r="M31" i="1" s="1"/>
  <c r="I30" i="1"/>
  <c r="M30" i="1" s="1"/>
  <c r="L30" i="1" s="1"/>
  <c r="I29" i="1"/>
  <c r="M29" i="1" s="1"/>
  <c r="I15" i="1"/>
  <c r="M15" i="1" s="1"/>
  <c r="L15" i="1" s="1"/>
  <c r="I14" i="1"/>
  <c r="M14" i="1" s="1"/>
  <c r="L14" i="1" s="1"/>
  <c r="I13" i="1"/>
  <c r="M13" i="1" s="1"/>
  <c r="L13" i="1" s="1"/>
  <c r="I12" i="1"/>
  <c r="M12" i="1" s="1"/>
  <c r="L12" i="1" s="1"/>
  <c r="I11" i="1"/>
  <c r="M11" i="1" s="1"/>
  <c r="L11" i="1" s="1"/>
  <c r="I10" i="1"/>
  <c r="M10" i="1" s="1"/>
  <c r="L10" i="1" s="1"/>
  <c r="I9" i="1"/>
  <c r="M9" i="1" s="1"/>
  <c r="L9" i="1" s="1"/>
  <c r="I8" i="1"/>
  <c r="M8" i="1" s="1"/>
  <c r="M18" i="1" l="1"/>
  <c r="L8" i="1"/>
  <c r="M36" i="1"/>
  <c r="L29" i="1"/>
  <c r="I34" i="1"/>
  <c r="I16" i="1"/>
</calcChain>
</file>

<file path=xl/sharedStrings.xml><?xml version="1.0" encoding="utf-8"?>
<sst xmlns="http://schemas.openxmlformats.org/spreadsheetml/2006/main" count="96" uniqueCount="56">
  <si>
    <t>WZÓR FORMULARZA CENOWEGO - DZPZ/333/15PN/2020                                                      załącznik nr 2 do Zaproszenia</t>
  </si>
  <si>
    <t xml:space="preserve">Częsć 1 - Dostawa wyposażenia do wieży artroskopowej Stryker  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</si>
  <si>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</si>
  <si>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</si>
  <si>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</si>
  <si>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</si>
  <si>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</si>
  <si>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</si>
  <si>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</si>
  <si>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</si>
  <si>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</si>
  <si>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</si>
  <si>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</si>
  <si>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przedmiotu zamówienia </t>
  </si>
  <si>
    <t xml:space="preserve">opis produktu oferowanego </t>
  </si>
  <si>
    <t xml:space="preserve"> Klasa medyczna produktu, nr katalogowy, producent,  nazwa handlowa (tożsama z nazwą, która będzie widniała na fakturze) </t>
  </si>
  <si>
    <t>jedn. mary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</si>
  <si>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</si>
  <si>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</si>
  <si>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</si>
  <si>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</si>
  <si>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</si>
  <si>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</si>
  <si>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</si>
  <si>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Monitor </t>
  </si>
  <si>
    <t xml:space="preserve">szt. </t>
  </si>
  <si>
    <t xml:space="preserve">Źródło światła </t>
  </si>
  <si>
    <t>Rekojeśc shavera</t>
  </si>
  <si>
    <t xml:space="preserve">Optyka 30 stopni </t>
  </si>
  <si>
    <t>Optyka  4.0mm 70° wraz z płaszczem i obturatorem</t>
  </si>
  <si>
    <t>- Optyka  4.0mm 70° 165mm,                           - 5.8mm kaniula artroskopowa do optyki 16.5cm, 2 zawory obrotowe,                        - Obturator do kaniuli 
- 5.8mm do optyki 16.5cm,                           - kaseta sterylizacyjna</t>
  </si>
  <si>
    <t xml:space="preserve">                                                                               szt. </t>
  </si>
  <si>
    <t>Światłowód</t>
  </si>
  <si>
    <t xml:space="preserve">Światłowód 5mmx3m w przeźroczystej osłonie (gwint) </t>
  </si>
  <si>
    <t xml:space="preserve">Płaszcz wodny </t>
  </si>
  <si>
    <t>Wiertarka atroskopowa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</si>
  <si>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</si>
  <si>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</si>
  <si>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</si>
  <si>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</si>
  <si>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Częsć 2 - Dostawa wyposażenia do wieży atroskopowej Smith&amp;Nephew</t>
  </si>
  <si>
    <t xml:space="preserve">opis produktu oferowanego (należy odnieśc się do każdego parametru wskazanego w opisie przedmiotu zamówienia </t>
  </si>
  <si>
    <t>Kamera</t>
  </si>
  <si>
    <t xml:space="preserve">Optyka </t>
  </si>
  <si>
    <t>Optyka HD, full-circle, autoklawowalna, śr. zew. 4,0mm, kąt widzenia 30°, dł robocza 160 mm, kierunek lampy przeciwny,</t>
  </si>
  <si>
    <t>Światłowód autoklawowalny, w przexroczystej osłonie, posiadający funkcję zabezpieczającą przed oślepieniem - przy wypadnięciu światłowodu, zamknięcie dopływu światła</t>
  </si>
  <si>
    <t xml:space="preserve">Kasety do pompy Dyonics 25 Fluid Managment System </t>
  </si>
  <si>
    <t xml:space="preserve">Końcówki robocze shavera - różne rozmiary do wyboru przez Zamawiajacego </t>
  </si>
  <si>
    <t xml:space="preserve">Kamera HD do wszystkich specjalizacji  endoskopowych, głowica kamery o wysokiej rozdzuelczości - pionowa 1080i natywna/ pozioma 1920 natywna, trzy sygnały RGB przez kabel kamery, częstotliwość sygnału wideo 60Hz lub 50 Hz, uniwersalna głowica kamery </t>
  </si>
  <si>
    <t xml:space="preserve">Monitor medyczny LED   26", wyświetlacz LCD, do zastosowan chirurgicznych, maksymalna rozdZielczość  WUXGA (1920x1200), wyświetlaczobsługujacy  sygnały cyfrowe i analogowe.  </t>
  </si>
  <si>
    <t>Rękojeść savera wraz z ostrzami do shaverów atroskopowych do wyboru -  80 szt.</t>
  </si>
  <si>
    <t xml:space="preserve">Optyka 4.0 mm 30° 140mm, szerokie pole widzenia z układu  soczewek wałeczkowych,  zintegrowany układ oświetlajacy wykorzystujący włókna światłowodowe, szkło szafirowe na czole optyki, optyka autoklawowalna. </t>
  </si>
  <si>
    <t xml:space="preserve">Kaniula atroskopowa 5.8mm, 2 zawory obrotowe, opturator do kaniuli 5.8mm </t>
  </si>
  <si>
    <t>Wertarka atroskopowa napę S8 CD, do wyboru  kompatybilne  nasadki do wywiercania i rozwiercania - 12 szt</t>
  </si>
  <si>
    <t>Lp</t>
  </si>
  <si>
    <r>
      <t xml:space="preserve">Żródło światła LED, moc  240 W, zywotnosć 60000 godz., tryb gotowości standby, panel sterujący urządzenia - kolorowy, dotykowy wyświetlacz, , funkcja ESST, sterowanie pracą z głowicy kamer endoskopowych, możliwość sterowania głosowego w systemie SIDNE </t>
    </r>
    <r>
      <rPr>
        <vertAlign val="superscript"/>
        <sz val="8"/>
        <rFont val="Arial"/>
        <family val="2"/>
        <charset val="238"/>
      </rPr>
      <t>TM</t>
    </r>
    <r>
      <rPr>
        <sz val="8"/>
        <rFont val="Arial"/>
        <family val="2"/>
        <charset val="238"/>
      </rPr>
      <t xml:space="preserve"> i SDC3, praca w systemie zintegrowanycm iSUITE </t>
    </r>
    <r>
      <rPr>
        <vertAlign val="superscript"/>
        <sz val="8"/>
        <rFont val="Arial"/>
        <family val="2"/>
        <charset val="238"/>
      </rPr>
      <t>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</si>
</sst>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\ [$zł-415]_-;\-* #,##0.00\ [$zł-415]_-;_-* \-??\ [$zł-415]_-;_-@_-"/>
    <numFmt numFmtId="166" formatCode="#,##0.00&quot; zł&quot;"/>
  </numFmts>
  <fonts count="16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b/>
      <sz val="8"/>
      <color rgb="FFFF0000"/>
      <name val="Arial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12" fillId="0" borderId="3" xfId="1" applyNumberFormat="1" applyFont="1" applyBorder="1" applyAlignment="1" applyProtection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10" zoomScaleNormal="100" workbookViewId="0">
      <selection activeCell="T19" sqref="T19"/>
    </sheetView>
  </sheetViews>
  <sheetFormatPr defaultColWidth="8.7109375" defaultRowHeight="15" x14ac:dyDescent="0.25"/>
  <cols>
    <col min="1" max="1" width="5.140625" customWidth="1"/>
    <col min="2" max="2" width="11" customWidth="1"/>
    <col min="3" max="3" width="21.85546875" customWidth="1"/>
    <col min="4" max="4" width="14.7109375" customWidth="1"/>
    <col min="5" max="5" width="14" customWidth="1"/>
    <col min="6" max="6" width="6.140625" customWidth="1"/>
    <col min="7" max="7" width="5" customWidth="1"/>
    <col min="8" max="8" width="11.7109375" customWidth="1"/>
    <col min="9" max="9" width="8.140625" customWidth="1"/>
    <col min="10" max="10" width="7.140625" customWidth="1"/>
    <col min="11" max="11" width="4.5703125" customWidth="1"/>
    <col min="12" max="12" width="11.28515625" customWidth="1"/>
    <col min="13" max="13" width="9.140625" customWidth="1"/>
  </cols>
  <sheetData>
    <row r="1" spans="1:13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5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1"/>
      <c r="B3" s="2"/>
      <c r="C3" s="2"/>
      <c r="D3" s="3"/>
      <c r="E3" s="3"/>
      <c r="F3" s="4"/>
      <c r="G3" s="4"/>
      <c r="H3" s="4"/>
      <c r="I3" s="5"/>
      <c r="J3" s="4"/>
      <c r="K3" s="4"/>
      <c r="L3" s="4"/>
      <c r="M3" s="6"/>
    </row>
    <row r="4" spans="1:13" ht="1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 x14ac:dyDescent="0.25">
      <c r="A5" s="7"/>
      <c r="B5" s="36"/>
      <c r="C5" s="36"/>
      <c r="D5" s="9"/>
      <c r="E5" s="9"/>
      <c r="F5" s="37"/>
      <c r="G5" s="37"/>
      <c r="H5" s="37"/>
      <c r="I5" s="38"/>
      <c r="J5" s="37"/>
      <c r="K5" s="37"/>
      <c r="L5" s="37"/>
      <c r="M5" s="37"/>
    </row>
    <row r="6" spans="1:13" x14ac:dyDescent="0.25">
      <c r="A6" s="12"/>
      <c r="B6" s="39"/>
      <c r="C6" s="39"/>
      <c r="D6" s="14" t="s">
        <v>2</v>
      </c>
      <c r="E6" s="14" t="s">
        <v>3</v>
      </c>
      <c r="F6" s="40" t="s">
        <v>4</v>
      </c>
      <c r="G6" s="41" t="s">
        <v>5</v>
      </c>
      <c r="H6" s="40" t="s">
        <v>6</v>
      </c>
      <c r="I6" s="40" t="s">
        <v>7</v>
      </c>
      <c r="J6" s="40" t="s">
        <v>8</v>
      </c>
      <c r="K6" s="40" t="s">
        <v>9</v>
      </c>
      <c r="L6" s="42" t="s">
        <v>10</v>
      </c>
      <c r="M6" s="40" t="s">
        <v>11</v>
      </c>
    </row>
    <row r="7" spans="1:13" ht="112.5" customHeight="1" x14ac:dyDescent="0.25">
      <c r="A7" s="19" t="s">
        <v>54</v>
      </c>
      <c r="B7" s="43" t="s">
        <v>12</v>
      </c>
      <c r="C7" s="43" t="s">
        <v>13</v>
      </c>
      <c r="D7" s="44" t="s">
        <v>14</v>
      </c>
      <c r="E7" s="24" t="s">
        <v>15</v>
      </c>
      <c r="F7" s="21" t="s">
        <v>16</v>
      </c>
      <c r="G7" s="45" t="s">
        <v>17</v>
      </c>
      <c r="H7" s="21" t="s">
        <v>18</v>
      </c>
      <c r="I7" s="21" t="s">
        <v>19</v>
      </c>
      <c r="J7" s="21" t="s">
        <v>20</v>
      </c>
      <c r="K7" s="21" t="s">
        <v>21</v>
      </c>
      <c r="L7" s="21" t="s">
        <v>22</v>
      </c>
      <c r="M7" s="21" t="s">
        <v>23</v>
      </c>
    </row>
    <row r="8" spans="1:13" ht="93" customHeight="1" x14ac:dyDescent="0.25">
      <c r="A8" s="20">
        <v>1</v>
      </c>
      <c r="B8" s="46" t="s">
        <v>24</v>
      </c>
      <c r="C8" s="46" t="s">
        <v>49</v>
      </c>
      <c r="D8" s="47"/>
      <c r="E8" s="48"/>
      <c r="F8" s="12" t="s">
        <v>25</v>
      </c>
      <c r="G8" s="12">
        <v>1</v>
      </c>
      <c r="H8" s="49"/>
      <c r="I8" s="50">
        <f t="shared" ref="I8:I15" si="0">G8*H8</f>
        <v>0</v>
      </c>
      <c r="J8" s="12"/>
      <c r="K8" s="50"/>
      <c r="L8" s="50">
        <f t="shared" ref="L8:L15" si="1">ROUND(M8/G8,2)</f>
        <v>0</v>
      </c>
      <c r="M8" s="50">
        <f>I8+K8</f>
        <v>0</v>
      </c>
    </row>
    <row r="9" spans="1:13" ht="149.25" customHeight="1" x14ac:dyDescent="0.25">
      <c r="A9" s="21">
        <v>2</v>
      </c>
      <c r="B9" s="51" t="s">
        <v>26</v>
      </c>
      <c r="C9" s="51" t="s">
        <v>55</v>
      </c>
      <c r="D9" s="52"/>
      <c r="E9" s="53"/>
      <c r="F9" s="12" t="s">
        <v>25</v>
      </c>
      <c r="G9" s="12">
        <v>1</v>
      </c>
      <c r="H9" s="49"/>
      <c r="I9" s="50">
        <f t="shared" si="0"/>
        <v>0</v>
      </c>
      <c r="J9" s="12"/>
      <c r="K9" s="50"/>
      <c r="L9" s="50">
        <f t="shared" si="1"/>
        <v>0</v>
      </c>
      <c r="M9" s="50">
        <f t="shared" ref="M9:M15" si="2">ROUND(SUM(I9,K9),2)</f>
        <v>0</v>
      </c>
    </row>
    <row r="10" spans="1:13" ht="56.25" customHeight="1" x14ac:dyDescent="0.25">
      <c r="A10" s="20">
        <v>3</v>
      </c>
      <c r="B10" s="51" t="s">
        <v>27</v>
      </c>
      <c r="C10" s="51" t="s">
        <v>50</v>
      </c>
      <c r="D10" s="52"/>
      <c r="E10" s="53"/>
      <c r="F10" s="12" t="s">
        <v>25</v>
      </c>
      <c r="G10" s="12">
        <v>1</v>
      </c>
      <c r="H10" s="49"/>
      <c r="I10" s="50">
        <f t="shared" si="0"/>
        <v>0</v>
      </c>
      <c r="J10" s="12"/>
      <c r="K10" s="50"/>
      <c r="L10" s="50">
        <f t="shared" si="1"/>
        <v>0</v>
      </c>
      <c r="M10" s="50">
        <f t="shared" si="2"/>
        <v>0</v>
      </c>
    </row>
    <row r="11" spans="1:13" ht="109.5" customHeight="1" x14ac:dyDescent="0.25">
      <c r="A11" s="21">
        <v>4</v>
      </c>
      <c r="B11" s="51" t="s">
        <v>28</v>
      </c>
      <c r="C11" s="51" t="s">
        <v>51</v>
      </c>
      <c r="D11" s="52"/>
      <c r="E11" s="53"/>
      <c r="F11" s="12" t="s">
        <v>25</v>
      </c>
      <c r="G11" s="12">
        <v>2</v>
      </c>
      <c r="H11" s="49"/>
      <c r="I11" s="50">
        <f t="shared" si="0"/>
        <v>0</v>
      </c>
      <c r="J11" s="12"/>
      <c r="K11" s="50"/>
      <c r="L11" s="50">
        <f t="shared" si="1"/>
        <v>0</v>
      </c>
      <c r="M11" s="50">
        <f t="shared" si="2"/>
        <v>0</v>
      </c>
    </row>
    <row r="12" spans="1:13" ht="78" customHeight="1" x14ac:dyDescent="0.25">
      <c r="A12" s="20">
        <v>5</v>
      </c>
      <c r="B12" s="51" t="s">
        <v>29</v>
      </c>
      <c r="C12" s="51" t="s">
        <v>30</v>
      </c>
      <c r="D12" s="52"/>
      <c r="E12" s="53"/>
      <c r="F12" s="12" t="s">
        <v>31</v>
      </c>
      <c r="G12" s="12">
        <v>1</v>
      </c>
      <c r="H12" s="49"/>
      <c r="I12" s="50">
        <f t="shared" si="0"/>
        <v>0</v>
      </c>
      <c r="J12" s="12"/>
      <c r="K12" s="50"/>
      <c r="L12" s="50">
        <f t="shared" si="1"/>
        <v>0</v>
      </c>
      <c r="M12" s="50">
        <f t="shared" si="2"/>
        <v>0</v>
      </c>
    </row>
    <row r="13" spans="1:13" ht="42.75" customHeight="1" x14ac:dyDescent="0.25">
      <c r="A13" s="21">
        <v>6</v>
      </c>
      <c r="B13" s="51" t="s">
        <v>32</v>
      </c>
      <c r="C13" s="51" t="s">
        <v>33</v>
      </c>
      <c r="D13" s="52"/>
      <c r="E13" s="53"/>
      <c r="F13" s="12" t="s">
        <v>25</v>
      </c>
      <c r="G13" s="12">
        <v>2</v>
      </c>
      <c r="H13" s="49"/>
      <c r="I13" s="50">
        <f t="shared" si="0"/>
        <v>0</v>
      </c>
      <c r="J13" s="12"/>
      <c r="K13" s="50"/>
      <c r="L13" s="50">
        <f t="shared" si="1"/>
        <v>0</v>
      </c>
      <c r="M13" s="50">
        <f t="shared" si="2"/>
        <v>0</v>
      </c>
    </row>
    <row r="14" spans="1:13" ht="46.5" customHeight="1" x14ac:dyDescent="0.25">
      <c r="A14" s="20">
        <v>7</v>
      </c>
      <c r="B14" s="51" t="s">
        <v>34</v>
      </c>
      <c r="C14" s="51" t="s">
        <v>52</v>
      </c>
      <c r="D14" s="52"/>
      <c r="E14" s="53"/>
      <c r="F14" s="12" t="s">
        <v>25</v>
      </c>
      <c r="G14" s="12">
        <v>2</v>
      </c>
      <c r="H14" s="49"/>
      <c r="I14" s="50">
        <f t="shared" si="0"/>
        <v>0</v>
      </c>
      <c r="J14" s="12"/>
      <c r="K14" s="50"/>
      <c r="L14" s="50">
        <f t="shared" si="1"/>
        <v>0</v>
      </c>
      <c r="M14" s="50">
        <f t="shared" si="2"/>
        <v>0</v>
      </c>
    </row>
    <row r="15" spans="1:13" ht="60.75" customHeight="1" x14ac:dyDescent="0.25">
      <c r="A15" s="21">
        <v>8</v>
      </c>
      <c r="B15" s="51" t="s">
        <v>35</v>
      </c>
      <c r="C15" s="51" t="s">
        <v>53</v>
      </c>
      <c r="D15" s="52"/>
      <c r="E15" s="53"/>
      <c r="F15" s="12" t="s">
        <v>25</v>
      </c>
      <c r="G15" s="12">
        <v>1</v>
      </c>
      <c r="H15" s="49"/>
      <c r="I15" s="50">
        <f t="shared" si="0"/>
        <v>0</v>
      </c>
      <c r="J15" s="12"/>
      <c r="K15" s="50"/>
      <c r="L15" s="50">
        <f t="shared" si="1"/>
        <v>0</v>
      </c>
      <c r="M15" s="50">
        <f t="shared" si="2"/>
        <v>0</v>
      </c>
    </row>
    <row r="16" spans="1:13" x14ac:dyDescent="0.25">
      <c r="A16" s="12"/>
      <c r="B16" s="22"/>
      <c r="C16" s="22"/>
      <c r="D16" s="22"/>
      <c r="E16" s="22"/>
      <c r="F16" s="54"/>
      <c r="G16" s="55"/>
      <c r="H16" s="56" t="s">
        <v>36</v>
      </c>
      <c r="I16" s="57">
        <f>SUM(I8:I15)</f>
        <v>0</v>
      </c>
      <c r="J16" s="58"/>
      <c r="K16" s="58"/>
      <c r="L16" s="58"/>
      <c r="M16" s="58"/>
    </row>
    <row r="17" spans="1:13" ht="22.5" x14ac:dyDescent="0.25">
      <c r="A17" s="21"/>
      <c r="B17" s="23"/>
      <c r="C17" s="23"/>
      <c r="D17" s="23"/>
      <c r="E17" s="23"/>
      <c r="F17" s="55"/>
      <c r="G17" s="55"/>
      <c r="H17" s="59"/>
      <c r="I17" s="58"/>
      <c r="J17" s="56" t="s">
        <v>37</v>
      </c>
      <c r="K17" s="57"/>
      <c r="L17" s="58"/>
      <c r="M17" s="58"/>
    </row>
    <row r="18" spans="1:13" ht="25.5" customHeight="1" x14ac:dyDescent="0.25">
      <c r="A18" s="21"/>
      <c r="B18" s="23"/>
      <c r="C18" s="23"/>
      <c r="D18" s="23"/>
      <c r="E18" s="23"/>
      <c r="F18" s="55"/>
      <c r="G18" s="55"/>
      <c r="H18" s="59"/>
      <c r="I18" s="58"/>
      <c r="J18" s="58"/>
      <c r="K18" s="58"/>
      <c r="L18" s="56" t="s">
        <v>38</v>
      </c>
      <c r="M18" s="57">
        <f>SUM(M8:M17)</f>
        <v>0</v>
      </c>
    </row>
    <row r="19" spans="1:13" ht="15.75" customHeight="1" x14ac:dyDescent="0.25">
      <c r="A19" s="3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24"/>
      <c r="B24" s="25"/>
      <c r="C24" s="25"/>
      <c r="D24" s="26"/>
      <c r="E24" s="26"/>
      <c r="F24" s="27"/>
      <c r="G24" s="27"/>
      <c r="H24" s="28"/>
      <c r="I24" s="29"/>
      <c r="J24" s="29"/>
      <c r="K24" s="29"/>
      <c r="L24" s="30"/>
      <c r="M24" s="31"/>
    </row>
    <row r="25" spans="1:13" ht="15" customHeight="1" x14ac:dyDescent="0.25">
      <c r="A25" s="34" t="s">
        <v>40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.75" x14ac:dyDescent="0.25">
      <c r="A26" s="7"/>
      <c r="B26" s="8"/>
      <c r="C26" s="8"/>
      <c r="D26" s="9"/>
      <c r="E26" s="9"/>
      <c r="F26" s="10"/>
      <c r="G26" s="10"/>
      <c r="H26" s="10"/>
      <c r="I26" s="11"/>
      <c r="J26" s="10"/>
      <c r="K26" s="10"/>
      <c r="L26" s="10"/>
      <c r="M26" s="10"/>
    </row>
    <row r="27" spans="1:13" x14ac:dyDescent="0.25">
      <c r="A27" s="12"/>
      <c r="B27" s="13"/>
      <c r="C27" s="13"/>
      <c r="D27" s="14" t="s">
        <v>2</v>
      </c>
      <c r="E27" s="15" t="s">
        <v>3</v>
      </c>
      <c r="F27" s="16" t="s">
        <v>4</v>
      </c>
      <c r="G27" s="17" t="s">
        <v>5</v>
      </c>
      <c r="H27" s="16" t="s">
        <v>6</v>
      </c>
      <c r="I27" s="16" t="s">
        <v>7</v>
      </c>
      <c r="J27" s="16" t="s">
        <v>8</v>
      </c>
      <c r="K27" s="16" t="s">
        <v>9</v>
      </c>
      <c r="L27" s="18" t="s">
        <v>10</v>
      </c>
      <c r="M27" s="16" t="s">
        <v>11</v>
      </c>
    </row>
    <row r="28" spans="1:13" ht="109.5" customHeight="1" x14ac:dyDescent="0.25">
      <c r="A28" s="19" t="s">
        <v>54</v>
      </c>
      <c r="B28" s="43" t="s">
        <v>12</v>
      </c>
      <c r="C28" s="43" t="s">
        <v>13</v>
      </c>
      <c r="D28" s="44" t="s">
        <v>41</v>
      </c>
      <c r="E28" s="24" t="s">
        <v>15</v>
      </c>
      <c r="F28" s="21" t="s">
        <v>16</v>
      </c>
      <c r="G28" s="45" t="s">
        <v>17</v>
      </c>
      <c r="H28" s="21" t="s">
        <v>18</v>
      </c>
      <c r="I28" s="21" t="s">
        <v>19</v>
      </c>
      <c r="J28" s="21" t="s">
        <v>20</v>
      </c>
      <c r="K28" s="21" t="s">
        <v>21</v>
      </c>
      <c r="L28" s="21" t="s">
        <v>22</v>
      </c>
      <c r="M28" s="21" t="s">
        <v>23</v>
      </c>
    </row>
    <row r="29" spans="1:13" ht="117.75" customHeight="1" x14ac:dyDescent="0.25">
      <c r="A29" s="20">
        <v>1</v>
      </c>
      <c r="B29" s="46" t="s">
        <v>42</v>
      </c>
      <c r="C29" s="46" t="s">
        <v>48</v>
      </c>
      <c r="D29" s="47"/>
      <c r="E29" s="48"/>
      <c r="F29" s="12" t="s">
        <v>25</v>
      </c>
      <c r="G29" s="12">
        <v>1</v>
      </c>
      <c r="H29" s="49"/>
      <c r="I29" s="50">
        <f>G29*H29</f>
        <v>0</v>
      </c>
      <c r="J29" s="12"/>
      <c r="K29" s="50"/>
      <c r="L29" s="50">
        <f>ROUND(M29/G29,2)</f>
        <v>0</v>
      </c>
      <c r="M29" s="50">
        <f>ROUND(SUM(I29,K29),2)</f>
        <v>0</v>
      </c>
    </row>
    <row r="30" spans="1:13" ht="59.25" customHeight="1" x14ac:dyDescent="0.25">
      <c r="A30" s="21">
        <v>2</v>
      </c>
      <c r="B30" s="51" t="s">
        <v>43</v>
      </c>
      <c r="C30" s="51" t="s">
        <v>44</v>
      </c>
      <c r="D30" s="52"/>
      <c r="E30" s="53"/>
      <c r="F30" s="12" t="s">
        <v>25</v>
      </c>
      <c r="G30" s="12">
        <v>2</v>
      </c>
      <c r="H30" s="49"/>
      <c r="I30" s="50">
        <f>G30*H30</f>
        <v>0</v>
      </c>
      <c r="J30" s="12"/>
      <c r="K30" s="50"/>
      <c r="L30" s="50">
        <f>ROUND(M30/G30,2)</f>
        <v>0</v>
      </c>
      <c r="M30" s="50">
        <f>ROUND(SUM(I30,K30),2)</f>
        <v>0</v>
      </c>
    </row>
    <row r="31" spans="1:13" ht="87" customHeight="1" x14ac:dyDescent="0.25">
      <c r="A31" s="21">
        <v>3</v>
      </c>
      <c r="B31" s="51" t="s">
        <v>32</v>
      </c>
      <c r="C31" s="51" t="s">
        <v>45</v>
      </c>
      <c r="D31" s="52"/>
      <c r="E31" s="53"/>
      <c r="F31" s="12" t="s">
        <v>25</v>
      </c>
      <c r="G31" s="12">
        <v>2</v>
      </c>
      <c r="H31" s="49"/>
      <c r="I31" s="50">
        <f>G31*H31</f>
        <v>0</v>
      </c>
      <c r="J31" s="12"/>
      <c r="K31" s="50"/>
      <c r="L31" s="50">
        <v>0</v>
      </c>
      <c r="M31" s="50">
        <f>ROUND(SUM(I31,K31),2)</f>
        <v>0</v>
      </c>
    </row>
    <row r="32" spans="1:13" ht="73.5" customHeight="1" x14ac:dyDescent="0.25">
      <c r="A32" s="21">
        <v>4</v>
      </c>
      <c r="B32" s="51" t="s">
        <v>46</v>
      </c>
      <c r="C32" s="51" t="s">
        <v>46</v>
      </c>
      <c r="D32" s="52"/>
      <c r="E32" s="53"/>
      <c r="F32" s="12" t="s">
        <v>25</v>
      </c>
      <c r="G32" s="12">
        <v>10</v>
      </c>
      <c r="H32" s="49"/>
      <c r="I32" s="50">
        <f>G32*H32</f>
        <v>0</v>
      </c>
      <c r="J32" s="12"/>
      <c r="K32" s="50"/>
      <c r="L32" s="50">
        <f>ROUND(M32/G32,2)</f>
        <v>0</v>
      </c>
      <c r="M32" s="50">
        <f>ROUND(SUM(I32,K32),2)</f>
        <v>0</v>
      </c>
    </row>
    <row r="33" spans="1:13" ht="87" customHeight="1" x14ac:dyDescent="0.25">
      <c r="A33" s="21">
        <v>5</v>
      </c>
      <c r="B33" s="51" t="s">
        <v>47</v>
      </c>
      <c r="C33" s="51" t="s">
        <v>47</v>
      </c>
      <c r="D33" s="52"/>
      <c r="E33" s="53"/>
      <c r="F33" s="12" t="s">
        <v>25</v>
      </c>
      <c r="G33" s="12">
        <v>100</v>
      </c>
      <c r="H33" s="49"/>
      <c r="I33" s="50">
        <f>G33*H33</f>
        <v>0</v>
      </c>
      <c r="J33" s="12"/>
      <c r="K33" s="50"/>
      <c r="L33" s="50">
        <f>ROUND(M33/G33,2)</f>
        <v>0</v>
      </c>
      <c r="M33" s="50">
        <f>ROUND(SUM(I33,K33),2)</f>
        <v>0</v>
      </c>
    </row>
    <row r="34" spans="1:13" ht="25.5" customHeight="1" x14ac:dyDescent="0.25">
      <c r="A34" s="12"/>
      <c r="B34" s="22"/>
      <c r="C34" s="22"/>
      <c r="D34" s="22"/>
      <c r="E34" s="22"/>
      <c r="F34" s="54"/>
      <c r="G34" s="55"/>
      <c r="H34" s="56" t="s">
        <v>36</v>
      </c>
      <c r="I34" s="57">
        <f>SUM(I29:I33)</f>
        <v>0</v>
      </c>
      <c r="J34" s="58"/>
      <c r="K34" s="58"/>
      <c r="L34" s="58"/>
      <c r="M34" s="58"/>
    </row>
    <row r="35" spans="1:13" ht="26.25" customHeight="1" x14ac:dyDescent="0.25">
      <c r="A35" s="21"/>
      <c r="B35" s="23"/>
      <c r="C35" s="23"/>
      <c r="D35" s="23"/>
      <c r="E35" s="23"/>
      <c r="F35" s="55"/>
      <c r="G35" s="55"/>
      <c r="H35" s="59"/>
      <c r="I35" s="58"/>
      <c r="J35" s="56" t="s">
        <v>37</v>
      </c>
      <c r="K35" s="57"/>
      <c r="L35" s="58"/>
      <c r="M35" s="58"/>
    </row>
    <row r="36" spans="1:13" ht="27" customHeight="1" x14ac:dyDescent="0.25">
      <c r="A36" s="21"/>
      <c r="B36" s="23"/>
      <c r="C36" s="23"/>
      <c r="D36" s="23"/>
      <c r="E36" s="23"/>
      <c r="F36" s="55"/>
      <c r="G36" s="55"/>
      <c r="H36" s="59"/>
      <c r="I36" s="58"/>
      <c r="J36" s="58"/>
      <c r="K36" s="58"/>
      <c r="L36" s="56" t="s">
        <v>38</v>
      </c>
      <c r="M36" s="57">
        <f>SUM(M29:M35)</f>
        <v>0</v>
      </c>
    </row>
    <row r="37" spans="1:13" ht="27" customHeight="1" x14ac:dyDescent="0.25">
      <c r="A37" s="35" t="s">
        <v>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8.2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27" customHeight="1" x14ac:dyDescent="0.25">
      <c r="A39" s="24"/>
      <c r="B39" s="25"/>
      <c r="C39" s="25"/>
      <c r="D39" s="26"/>
      <c r="E39" s="26"/>
      <c r="F39" s="27"/>
      <c r="G39" s="27"/>
      <c r="H39" s="28"/>
      <c r="I39" s="29"/>
      <c r="J39" s="29"/>
      <c r="K39" s="29"/>
      <c r="L39" s="30"/>
      <c r="M39" s="31"/>
    </row>
  </sheetData>
  <mergeCells count="5">
    <mergeCell ref="A1:M2"/>
    <mergeCell ref="A4:M4"/>
    <mergeCell ref="A19:M20"/>
    <mergeCell ref="A25:M25"/>
    <mergeCell ref="A37:M3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Beata Wachowicz</cp:lastModifiedBy>
  <cp:revision>1</cp:revision>
  <cp:lastPrinted>2020-05-14T09:40:13Z</cp:lastPrinted>
  <dcterms:created xsi:type="dcterms:W3CDTF">2006-09-16T00:00:00Z</dcterms:created>
  <dcterms:modified xsi:type="dcterms:W3CDTF">2020-05-14T09:43:26Z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